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ABRIL 2007  " sheetId="1" r:id="rId1"/>
    <sheet name="ABRIL 2007   (2)" sheetId="2" r:id="rId2"/>
  </sheets>
  <definedNames>
    <definedName name="_xlnm.Print_Area" localSheetId="0">'ABRIL 2007  '!$A$1:$J$54</definedName>
    <definedName name="_xlnm.Print_Area" localSheetId="1">'ABRIL 2007   (2)'!$A$1:$J$52</definedName>
  </definedNames>
  <calcPr fullCalcOnLoad="1"/>
</workbook>
</file>

<file path=xl/sharedStrings.xml><?xml version="1.0" encoding="utf-8"?>
<sst xmlns="http://schemas.openxmlformats.org/spreadsheetml/2006/main" count="126" uniqueCount="48">
  <si>
    <t>DATA</t>
  </si>
  <si>
    <t>HISTORICO</t>
  </si>
  <si>
    <t>VALOR</t>
  </si>
  <si>
    <t>TOTAL DAS DESPESAS</t>
  </si>
  <si>
    <t>QUADRO RESUMO DA CONTA</t>
  </si>
  <si>
    <t>SALDO ANTERIOR</t>
  </si>
  <si>
    <t>RECEITAS DO MÊS</t>
  </si>
  <si>
    <t>DESPESAS DO MÊS (PAGAS EM BANCO)</t>
  </si>
  <si>
    <t>SALDO ATUAL</t>
  </si>
  <si>
    <t>RELAÇÃO DOS CHEQUES COMPENSADOS</t>
  </si>
  <si>
    <t>TOTAL DOS CHEQUES</t>
  </si>
  <si>
    <t>DESPESAS DIVERSAS</t>
  </si>
  <si>
    <t xml:space="preserve">  </t>
  </si>
  <si>
    <t xml:space="preserve">SOBRA TRANSPORTADA PARA O CAIXA </t>
  </si>
  <si>
    <t>PGTO. ASSESORIA JURIDICA</t>
  </si>
  <si>
    <t xml:space="preserve">PGTO. ASSESORIA CONTABIL </t>
  </si>
  <si>
    <t>DEPÓSITO FUNDO DE MOBILIZAÇÃO</t>
  </si>
  <si>
    <t>PGTO. DIARIAS DE VIAGEM ILHÉUS X SALVADOR</t>
  </si>
  <si>
    <t>PGTO. TAXI</t>
  </si>
  <si>
    <t>PGTO. COMBUSTÍVEL</t>
  </si>
  <si>
    <t>RAZÃO ANALITICO -  JULHO  DE 2007</t>
  </si>
  <si>
    <t>CH 737</t>
  </si>
  <si>
    <t>CH 739</t>
  </si>
  <si>
    <t>CH 740</t>
  </si>
  <si>
    <t>PAGT° MANUTENÇÃO NA PÁGINA DA ABUNEB</t>
  </si>
  <si>
    <t>PAGT° TELEFONE</t>
  </si>
  <si>
    <t>CH 741</t>
  </si>
  <si>
    <t>CH 742</t>
  </si>
  <si>
    <t>CRISTINA LIMA FERRAZ ( DEPÓSITO)</t>
  </si>
  <si>
    <t>PAGT° FERRY BOUTY</t>
  </si>
  <si>
    <t>PGTO. PASSAGENS VALENÇA  X BOMDESPACHO</t>
  </si>
  <si>
    <t>PAGT°  DESPESAS DIVERSAS</t>
  </si>
  <si>
    <t>PAGT° PRESTAÇ]AO DE SERVIÇO</t>
  </si>
  <si>
    <t>CH 743</t>
  </si>
  <si>
    <t>PGTO. PASSAGENS SALVADOR X T. DE FREITAS</t>
  </si>
  <si>
    <t xml:space="preserve">PGTO. PASSAGENS SALVADOR X ZUCA </t>
  </si>
  <si>
    <t xml:space="preserve">PAGT° CONFECÇÃO DE FAIXAS </t>
  </si>
  <si>
    <t>PGTO. PASSAGENS SALVADOR X JUAZEIRO</t>
  </si>
  <si>
    <t>DEPOSITO (??)</t>
  </si>
  <si>
    <t>CH 744</t>
  </si>
  <si>
    <t xml:space="preserve">PAGT° PRESTAÇ]AO DE SERVIÇO </t>
  </si>
  <si>
    <t>DEPOSITO  PASSAGENS - DOCENTE</t>
  </si>
  <si>
    <t>PAGT° PRESTAÇAO DE SERVIÇO</t>
  </si>
  <si>
    <t>PAGT° FERRY BOAT</t>
  </si>
  <si>
    <t>PGTO. ASSESORIA JURÍDICA</t>
  </si>
  <si>
    <t xml:space="preserve">PGTO. ASSESORIA CONTÁBIL </t>
  </si>
  <si>
    <t xml:space="preserve"> DEPÓSITO </t>
  </si>
  <si>
    <t xml:space="preserve">PAGT° PRESTAÇÃO DE SERVIÇO 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</si>
</sst>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dd/mm/yy;@"/>
    <numFmt numFmtId="166" formatCode="_(* #,##0.000_);_(* \(#,##0.000\);_(* &quot;-&quot;??_);_(@_)"/>
  </numFmts>
  <fonts count="13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43" fontId="2" fillId="0" borderId="1" xfId="20" applyFont="1" applyBorder="1" applyAlignment="1">
      <alignment horizontal="center"/>
    </xf>
    <xf numFmtId="43" fontId="8" fillId="0" borderId="1" xfId="20" applyFont="1" applyBorder="1" applyAlignment="1">
      <alignment horizontal="center"/>
    </xf>
    <xf numFmtId="43" fontId="9" fillId="0" borderId="2" xfId="20" applyFont="1" applyBorder="1" applyAlignment="1">
      <alignment horizontal="center"/>
    </xf>
    <xf numFmtId="43" fontId="2" fillId="0" borderId="0" xfId="20" applyFont="1" applyBorder="1" applyAlignment="1">
      <alignment horizontal="center"/>
    </xf>
    <xf numFmtId="43" fontId="2" fillId="0" borderId="3" xfId="20" applyFont="1" applyBorder="1" applyAlignment="1">
      <alignment/>
    </xf>
    <xf numFmtId="43" fontId="2" fillId="0" borderId="0" xfId="20" applyFont="1" applyBorder="1" applyAlignment="1">
      <alignment/>
    </xf>
    <xf numFmtId="43" fontId="4" fillId="0" borderId="4" xfId="20" applyFont="1" applyBorder="1" applyAlignment="1">
      <alignment horizontal="left"/>
    </xf>
    <xf numFmtId="43" fontId="3" fillId="0" borderId="4" xfId="20" applyFont="1" applyBorder="1" applyAlignment="1">
      <alignment/>
    </xf>
    <xf numFmtId="43" fontId="0" fillId="0" borderId="0" xfId="20" applyFont="1" applyAlignment="1">
      <alignment/>
    </xf>
    <xf numFmtId="43" fontId="1" fillId="0" borderId="0" xfId="20" applyFont="1" applyAlignment="1">
      <alignment horizontal="center"/>
    </xf>
    <xf numFmtId="43" fontId="2" fillId="0" borderId="0" xfId="20" applyFont="1" applyAlignment="1">
      <alignment/>
    </xf>
    <xf numFmtId="43" fontId="2" fillId="0" borderId="0" xfId="20" applyFont="1" applyAlignment="1">
      <alignment horizontal="center"/>
    </xf>
    <xf numFmtId="43" fontId="1" fillId="0" borderId="0" xfId="20" applyFont="1" applyAlignment="1">
      <alignment/>
    </xf>
    <xf numFmtId="43" fontId="1" fillId="0" borderId="4" xfId="20" applyFont="1" applyBorder="1" applyAlignment="1">
      <alignment/>
    </xf>
    <xf numFmtId="43" fontId="1" fillId="0" borderId="5" xfId="20" applyFont="1" applyBorder="1" applyAlignment="1">
      <alignment/>
    </xf>
    <xf numFmtId="43" fontId="2" fillId="0" borderId="4" xfId="20" applyFont="1" applyBorder="1" applyAlignment="1">
      <alignment/>
    </xf>
    <xf numFmtId="43" fontId="1" fillId="0" borderId="6" xfId="20" applyFont="1" applyBorder="1" applyAlignment="1">
      <alignment/>
    </xf>
    <xf numFmtId="43" fontId="0" fillId="0" borderId="0" xfId="20" applyFont="1" applyAlignment="1">
      <alignment horizontal="left"/>
    </xf>
    <xf numFmtId="43" fontId="6" fillId="0" borderId="7" xfId="20" applyFont="1" applyBorder="1" applyAlignment="1">
      <alignment horizontal="center"/>
    </xf>
    <xf numFmtId="43" fontId="7" fillId="0" borderId="0" xfId="20" applyFont="1" applyBorder="1" applyAlignment="1">
      <alignment horizontal="center"/>
    </xf>
    <xf numFmtId="43" fontId="2" fillId="0" borderId="8" xfId="20" applyFont="1" applyBorder="1" applyAlignment="1">
      <alignment horizontal="left"/>
    </xf>
    <xf numFmtId="43" fontId="2" fillId="0" borderId="0" xfId="20" applyFont="1" applyBorder="1" applyAlignment="1">
      <alignment horizontal="left"/>
    </xf>
    <xf numFmtId="43" fontId="2" fillId="0" borderId="7" xfId="20" applyFont="1" applyBorder="1" applyAlignment="1">
      <alignment/>
    </xf>
    <xf numFmtId="43" fontId="3" fillId="0" borderId="0" xfId="20" applyFont="1" applyAlignment="1">
      <alignment/>
    </xf>
    <xf numFmtId="43" fontId="2" fillId="0" borderId="0" xfId="20" applyFont="1" applyFill="1" applyBorder="1" applyAlignment="1">
      <alignment/>
    </xf>
    <xf numFmtId="165" fontId="3" fillId="0" borderId="4" xfId="20" applyNumberFormat="1" applyFont="1" applyBorder="1" applyAlignment="1">
      <alignment/>
    </xf>
    <xf numFmtId="43" fontId="0" fillId="0" borderId="0" xfId="20" applyAlignment="1">
      <alignment/>
    </xf>
    <xf numFmtId="43" fontId="0" fillId="0" borderId="0" xfId="20" applyBorder="1" applyAlignment="1">
      <alignment/>
    </xf>
    <xf numFmtId="43" fontId="4" fillId="0" borderId="4" xfId="20" applyFont="1" applyBorder="1" applyAlignment="1">
      <alignment/>
    </xf>
    <xf numFmtId="43" fontId="3" fillId="0" borderId="0" xfId="20" applyFont="1" applyAlignment="1">
      <alignment horizontal="left"/>
    </xf>
    <xf numFmtId="43" fontId="12" fillId="0" borderId="0" xfId="20" applyFont="1" applyAlignment="1">
      <alignment horizontal="left"/>
    </xf>
    <xf numFmtId="43" fontId="4" fillId="0" borderId="0" xfId="20" applyFont="1" applyAlignment="1">
      <alignment horizontal="left"/>
    </xf>
    <xf numFmtId="43" fontId="4" fillId="0" borderId="9" xfId="20" applyFont="1" applyBorder="1" applyAlignment="1">
      <alignment horizontal="left" vertical="justify"/>
    </xf>
    <xf numFmtId="43" fontId="4" fillId="0" borderId="5" xfId="20" applyFont="1" applyBorder="1" applyAlignment="1">
      <alignment horizontal="left" vertical="justify"/>
    </xf>
    <xf numFmtId="43" fontId="4" fillId="0" borderId="6" xfId="20" applyFont="1" applyBorder="1" applyAlignment="1">
      <alignment horizontal="left" vertical="justify"/>
    </xf>
    <xf numFmtId="43" fontId="4" fillId="0" borderId="9" xfId="20" applyFont="1" applyBorder="1" applyAlignment="1">
      <alignment vertical="justify"/>
    </xf>
    <xf numFmtId="43" fontId="4" fillId="0" borderId="5" xfId="20" applyFont="1" applyBorder="1" applyAlignment="1">
      <alignment vertical="justify"/>
    </xf>
    <xf numFmtId="43" fontId="4" fillId="0" borderId="6" xfId="20" applyFont="1" applyBorder="1" applyAlignment="1">
      <alignment vertical="justify"/>
    </xf>
    <xf numFmtId="43" fontId="12" fillId="0" borderId="9" xfId="20" applyFont="1" applyBorder="1" applyAlignment="1">
      <alignment horizontal="left"/>
    </xf>
    <xf numFmtId="43" fontId="12" fillId="0" borderId="5" xfId="20" applyFont="1" applyBorder="1" applyAlignment="1">
      <alignment horizontal="left"/>
    </xf>
    <xf numFmtId="43" fontId="12" fillId="0" borderId="6" xfId="20" applyFont="1" applyBorder="1" applyAlignment="1">
      <alignment horizontal="left"/>
    </xf>
    <xf numFmtId="43" fontId="4" fillId="0" borderId="9" xfId="20" applyFont="1" applyBorder="1" applyAlignment="1">
      <alignment horizontal="left"/>
    </xf>
    <xf numFmtId="43" fontId="4" fillId="0" borderId="5" xfId="20" applyFont="1" applyBorder="1" applyAlignment="1">
      <alignment horizontal="left"/>
    </xf>
    <xf numFmtId="43" fontId="4" fillId="0" borderId="6" xfId="20" applyFont="1" applyBorder="1" applyAlignment="1">
      <alignment horizontal="left"/>
    </xf>
    <xf numFmtId="43" fontId="3" fillId="0" borderId="9" xfId="20" applyFont="1" applyBorder="1" applyAlignment="1">
      <alignment horizontal="left"/>
    </xf>
    <xf numFmtId="43" fontId="12" fillId="0" borderId="5" xfId="20" applyFont="1" applyBorder="1" applyAlignment="1">
      <alignment horizontal="left"/>
    </xf>
    <xf numFmtId="43" fontId="12" fillId="0" borderId="6" xfId="20" applyFont="1" applyBorder="1" applyAlignment="1">
      <alignment horizontal="left"/>
    </xf>
    <xf numFmtId="43" fontId="3" fillId="0" borderId="9" xfId="20" applyFont="1" applyBorder="1" applyAlignment="1">
      <alignment horizontal="justify" vertical="justify"/>
    </xf>
    <xf numFmtId="43" fontId="3" fillId="0" borderId="5" xfId="20" applyFont="1" applyBorder="1" applyAlignment="1">
      <alignment horizontal="justify" vertical="justify"/>
    </xf>
    <xf numFmtId="43" fontId="3" fillId="0" borderId="6" xfId="20" applyFont="1" applyBorder="1" applyAlignment="1">
      <alignment horizontal="justify" vertical="justify"/>
    </xf>
    <xf numFmtId="43" fontId="2" fillId="0" borderId="10" xfId="20" applyFont="1" applyFill="1" applyBorder="1" applyAlignment="1">
      <alignment horizontal="left"/>
    </xf>
    <xf numFmtId="43" fontId="4" fillId="0" borderId="9" xfId="20" applyFont="1" applyBorder="1" applyAlignment="1">
      <alignment horizontal="justify" vertical="justify"/>
    </xf>
    <xf numFmtId="43" fontId="4" fillId="0" borderId="5" xfId="20" applyFont="1" applyBorder="1" applyAlignment="1">
      <alignment horizontal="justify" vertical="justify"/>
    </xf>
    <xf numFmtId="43" fontId="4" fillId="0" borderId="6" xfId="20" applyFont="1" applyBorder="1" applyAlignment="1">
      <alignment horizontal="justify" vertical="justify"/>
    </xf>
    <xf numFmtId="43" fontId="3" fillId="0" borderId="9" xfId="20" applyFont="1" applyBorder="1" applyAlignment="1">
      <alignment horizontal="left" vertical="justify"/>
    </xf>
    <xf numFmtId="43" fontId="3" fillId="0" borderId="5" xfId="20" applyFont="1" applyBorder="1" applyAlignment="1">
      <alignment horizontal="left" vertical="justify"/>
    </xf>
    <xf numFmtId="43" fontId="3" fillId="0" borderId="6" xfId="20" applyFont="1" applyBorder="1" applyAlignment="1">
      <alignment horizontal="left" vertical="justify"/>
    </xf>
    <xf numFmtId="43" fontId="4" fillId="0" borderId="9" xfId="20" applyFont="1" applyBorder="1" applyAlignment="1">
      <alignment horizontal="left" vertical="justify"/>
    </xf>
    <xf numFmtId="43" fontId="4" fillId="0" borderId="5" xfId="20" applyFont="1" applyBorder="1" applyAlignment="1">
      <alignment horizontal="left" vertical="justify"/>
    </xf>
    <xf numFmtId="43" fontId="4" fillId="0" borderId="6" xfId="20" applyFont="1" applyBorder="1" applyAlignment="1">
      <alignment horizontal="left" vertical="justify"/>
    </xf>
    <xf numFmtId="43" fontId="4" fillId="0" borderId="9" xfId="20" applyFont="1" applyBorder="1" applyAlignment="1">
      <alignment horizontal="left"/>
    </xf>
    <xf numFmtId="43" fontId="4" fillId="0" borderId="5" xfId="20" applyFont="1" applyBorder="1" applyAlignment="1">
      <alignment horizontal="left"/>
    </xf>
    <xf numFmtId="43" fontId="4" fillId="0" borderId="6" xfId="20" applyFont="1" applyBorder="1" applyAlignment="1">
      <alignment horizontal="left"/>
    </xf>
    <xf numFmtId="43" fontId="12" fillId="0" borderId="9" xfId="20" applyFont="1" applyBorder="1" applyAlignment="1">
      <alignment horizontal="left"/>
    </xf>
    <xf numFmtId="43" fontId="2" fillId="0" borderId="11" xfId="20" applyFont="1" applyFill="1" applyBorder="1" applyAlignment="1">
      <alignment horizontal="left"/>
    </xf>
    <xf numFmtId="43" fontId="2" fillId="0" borderId="3" xfId="20" applyFont="1" applyFill="1" applyBorder="1" applyAlignment="1">
      <alignment horizontal="left"/>
    </xf>
    <xf numFmtId="43" fontId="2" fillId="0" borderId="10" xfId="20" applyFont="1" applyBorder="1" applyAlignment="1">
      <alignment horizontal="left"/>
    </xf>
    <xf numFmtId="43" fontId="2" fillId="0" borderId="11" xfId="20" applyFont="1" applyBorder="1" applyAlignment="1">
      <alignment horizontal="left"/>
    </xf>
    <xf numFmtId="43" fontId="2" fillId="0" borderId="3" xfId="20" applyFont="1" applyBorder="1" applyAlignment="1">
      <alignment horizontal="left"/>
    </xf>
    <xf numFmtId="43" fontId="2" fillId="0" borderId="10" xfId="20" applyFont="1" applyBorder="1" applyAlignment="1">
      <alignment horizontal="center"/>
    </xf>
    <xf numFmtId="43" fontId="2" fillId="0" borderId="11" xfId="20" applyFont="1" applyBorder="1" applyAlignment="1">
      <alignment horizontal="center"/>
    </xf>
    <xf numFmtId="43" fontId="2" fillId="0" borderId="3" xfId="20" applyFont="1" applyBorder="1" applyAlignment="1">
      <alignment horizontal="center"/>
    </xf>
    <xf numFmtId="43" fontId="3" fillId="0" borderId="12" xfId="20" applyFont="1" applyBorder="1" applyAlignment="1">
      <alignment horizontal="justify" vertical="justify"/>
    </xf>
    <xf numFmtId="43" fontId="3" fillId="0" borderId="13" xfId="20" applyFont="1" applyBorder="1" applyAlignment="1">
      <alignment horizontal="justify" vertical="justify"/>
    </xf>
    <xf numFmtId="43" fontId="3" fillId="0" borderId="14" xfId="20" applyFont="1" applyBorder="1" applyAlignment="1">
      <alignment horizontal="justify" vertical="justify"/>
    </xf>
    <xf numFmtId="43" fontId="1" fillId="0" borderId="0" xfId="20" applyFont="1" applyAlignment="1">
      <alignment horizontal="center"/>
    </xf>
    <xf numFmtId="43" fontId="1" fillId="0" borderId="5" xfId="20" applyFont="1" applyBorder="1" applyAlignment="1">
      <alignment horizontal="left"/>
    </xf>
    <xf numFmtId="43" fontId="1" fillId="0" borderId="6" xfId="20" applyFont="1" applyBorder="1" applyAlignment="1">
      <alignment horizontal="left"/>
    </xf>
    <xf numFmtId="43" fontId="3" fillId="0" borderId="9" xfId="20" applyFont="1" applyBorder="1" applyAlignment="1">
      <alignment vertical="justify"/>
    </xf>
    <xf numFmtId="43" fontId="3" fillId="0" borderId="5" xfId="20" applyFont="1" applyBorder="1" applyAlignment="1">
      <alignment vertical="justify"/>
    </xf>
    <xf numFmtId="43" fontId="3" fillId="0" borderId="6" xfId="20" applyFont="1" applyBorder="1" applyAlignment="1">
      <alignment vertical="justify"/>
    </xf>
    <xf numFmtId="43" fontId="5" fillId="0" borderId="10" xfId="20" applyFont="1" applyBorder="1" applyAlignment="1">
      <alignment horizontal="left"/>
    </xf>
    <xf numFmtId="43" fontId="5" fillId="0" borderId="11" xfId="20" applyFont="1" applyBorder="1" applyAlignment="1">
      <alignment horizontal="left"/>
    </xf>
    <xf numFmtId="43" fontId="5" fillId="0" borderId="3" xfId="20" applyFont="1" applyBorder="1" applyAlignment="1">
      <alignment horizontal="left"/>
    </xf>
    <xf numFmtId="43" fontId="9" fillId="0" borderId="15" xfId="20" applyFont="1" applyBorder="1" applyAlignment="1">
      <alignment horizontal="left"/>
    </xf>
    <xf numFmtId="43" fontId="9" fillId="0" borderId="16" xfId="20" applyFont="1" applyBorder="1" applyAlignment="1">
      <alignment horizontal="left"/>
    </xf>
    <xf numFmtId="43" fontId="9" fillId="0" borderId="17" xfId="20" applyFont="1" applyBorder="1" applyAlignment="1">
      <alignment horizontal="left"/>
    </xf>
    <xf numFmtId="43" fontId="8" fillId="0" borderId="8" xfId="20" applyFont="1" applyBorder="1" applyAlignment="1">
      <alignment horizontal="left"/>
    </xf>
    <xf numFmtId="43" fontId="8" fillId="0" borderId="0" xfId="20" applyFont="1" applyBorder="1" applyAlignment="1">
      <alignment horizontal="left"/>
    </xf>
    <xf numFmtId="43" fontId="8" fillId="0" borderId="18" xfId="20" applyFont="1" applyBorder="1" applyAlignment="1">
      <alignment horizontal="left"/>
    </xf>
    <xf numFmtId="43" fontId="2" fillId="0" borderId="19" xfId="20" applyFont="1" applyBorder="1" applyAlignment="1">
      <alignment horizontal="left"/>
    </xf>
    <xf numFmtId="43" fontId="2" fillId="0" borderId="20" xfId="20" applyFont="1" applyBorder="1" applyAlignment="1">
      <alignment horizontal="left"/>
    </xf>
    <xf numFmtId="43" fontId="2" fillId="0" borderId="21" xfId="20" applyFont="1" applyBorder="1" applyAlignment="1">
      <alignment horizontal="left"/>
    </xf>
    <xf numFmtId="43" fontId="5" fillId="0" borderId="10" xfId="20" applyFont="1" applyBorder="1" applyAlignment="1">
      <alignment horizontal="center"/>
    </xf>
    <xf numFmtId="43" fontId="5" fillId="0" borderId="11" xfId="20" applyFont="1" applyBorder="1" applyAlignment="1">
      <alignment horizontal="center"/>
    </xf>
    <xf numFmtId="43" fontId="5" fillId="0" borderId="3" xfId="20" applyFont="1" applyBorder="1" applyAlignment="1">
      <alignment horizontal="center"/>
    </xf>
    <xf numFmtId="43" fontId="4" fillId="0" borderId="9" xfId="20" applyFont="1" applyBorder="1" applyAlignment="1">
      <alignment vertical="justify"/>
    </xf>
    <xf numFmtId="43" fontId="4" fillId="0" borderId="5" xfId="20" applyFont="1" applyBorder="1" applyAlignment="1">
      <alignment vertical="justify"/>
    </xf>
    <xf numFmtId="43" fontId="4" fillId="0" borderId="6" xfId="20" applyFont="1" applyBorder="1" applyAlignment="1">
      <alignment vertical="justify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="80" zoomScaleNormal="80" workbookViewId="0" topLeftCell="A13">
      <selection activeCell="C61" sqref="C61"/>
    </sheetView>
  </sheetViews>
  <sheetFormatPr defaultColWidth="9.140625" defaultRowHeight="12.75"/>
  <cols>
    <col min="1" max="1" width="11.140625" style="27" customWidth="1"/>
    <col min="2" max="2" width="10.140625" style="9" customWidth="1"/>
    <col min="3" max="3" width="39.28125" style="27" customWidth="1"/>
    <col min="4" max="6" width="9.140625" style="27" customWidth="1"/>
    <col min="7" max="7" width="10.28125" style="27" customWidth="1"/>
    <col min="8" max="8" width="15.421875" style="27" customWidth="1"/>
    <col min="9" max="9" width="12.57421875" style="9" customWidth="1"/>
    <col min="10" max="10" width="14.28125" style="11" customWidth="1"/>
    <col min="11" max="11" width="11.28125" style="27" bestFit="1" customWidth="1"/>
    <col min="12" max="12" width="10.140625" style="27" bestFit="1" customWidth="1"/>
    <col min="13" max="20" width="9.140625" style="27" customWidth="1"/>
    <col min="21" max="21" width="12.00390625" style="27" customWidth="1"/>
    <col min="22" max="16384" width="9.140625" style="27" customWidth="1"/>
  </cols>
  <sheetData>
    <row r="1" spans="3:9" ht="12.75">
      <c r="C1" s="76" t="s">
        <v>20</v>
      </c>
      <c r="D1" s="76"/>
      <c r="E1" s="76"/>
      <c r="F1" s="76"/>
      <c r="G1" s="76"/>
      <c r="H1" s="76"/>
      <c r="I1" s="76"/>
    </row>
    <row r="2" spans="3:9" ht="12.75">
      <c r="C2" s="10"/>
      <c r="D2" s="10"/>
      <c r="E2" s="10"/>
      <c r="F2" s="10"/>
      <c r="G2" s="10"/>
      <c r="H2" s="10"/>
      <c r="I2" s="12"/>
    </row>
    <row r="3" ht="12.75">
      <c r="A3" s="13"/>
    </row>
    <row r="4" spans="1:10" ht="12.75">
      <c r="A4" s="14" t="s">
        <v>0</v>
      </c>
      <c r="B4" s="15"/>
      <c r="C4" s="77" t="s">
        <v>1</v>
      </c>
      <c r="D4" s="77"/>
      <c r="E4" s="77"/>
      <c r="F4" s="77"/>
      <c r="G4" s="77"/>
      <c r="H4" s="78"/>
      <c r="I4" s="16"/>
      <c r="J4" s="17" t="s">
        <v>2</v>
      </c>
    </row>
    <row r="5" spans="1:10" s="18" customFormat="1" ht="12.75">
      <c r="A5" s="26">
        <v>39269</v>
      </c>
      <c r="B5" s="8" t="s">
        <v>21</v>
      </c>
      <c r="C5" s="79" t="s">
        <v>14</v>
      </c>
      <c r="D5" s="80"/>
      <c r="E5" s="80"/>
      <c r="F5" s="80"/>
      <c r="G5" s="80"/>
      <c r="H5" s="81"/>
      <c r="I5" s="7">
        <v>1440</v>
      </c>
      <c r="J5" s="8">
        <f>SUM(I5)</f>
        <v>1440</v>
      </c>
    </row>
    <row r="6" spans="1:10" s="18" customFormat="1" ht="12.75" customHeight="1">
      <c r="A6" s="26"/>
      <c r="B6" s="8" t="s">
        <v>22</v>
      </c>
      <c r="C6" s="55" t="s">
        <v>15</v>
      </c>
      <c r="D6" s="56"/>
      <c r="E6" s="56"/>
      <c r="F6" s="56"/>
      <c r="G6" s="56"/>
      <c r="H6" s="57"/>
      <c r="I6" s="7">
        <v>570</v>
      </c>
      <c r="J6" s="8">
        <f>SUM(I6)</f>
        <v>570</v>
      </c>
    </row>
    <row r="7" spans="1:10" s="18" customFormat="1" ht="12.75">
      <c r="A7" s="26"/>
      <c r="B7" s="8" t="s">
        <v>23</v>
      </c>
      <c r="C7" s="55" t="s">
        <v>11</v>
      </c>
      <c r="D7" s="59"/>
      <c r="E7" s="59"/>
      <c r="F7" s="59"/>
      <c r="G7" s="59"/>
      <c r="H7" s="60"/>
      <c r="I7" s="7"/>
      <c r="J7" s="8">
        <f>SUM(I8:I10)</f>
        <v>1500</v>
      </c>
    </row>
    <row r="8" spans="1:10" s="18" customFormat="1" ht="12.75">
      <c r="A8" s="26"/>
      <c r="B8" s="8"/>
      <c r="C8" s="58" t="s">
        <v>24</v>
      </c>
      <c r="D8" s="59"/>
      <c r="E8" s="59"/>
      <c r="F8" s="59"/>
      <c r="G8" s="59"/>
      <c r="H8" s="60"/>
      <c r="I8" s="7">
        <v>200</v>
      </c>
      <c r="J8" s="8"/>
    </row>
    <row r="9" spans="1:10" s="18" customFormat="1" ht="12.75">
      <c r="A9" s="26"/>
      <c r="B9" s="8"/>
      <c r="C9" s="58" t="s">
        <v>25</v>
      </c>
      <c r="D9" s="59"/>
      <c r="E9" s="59"/>
      <c r="F9" s="59"/>
      <c r="G9" s="59"/>
      <c r="H9" s="60"/>
      <c r="I9" s="7">
        <v>865.55</v>
      </c>
      <c r="J9" s="8"/>
    </row>
    <row r="10" spans="1:10" s="32" customFormat="1" ht="12.75">
      <c r="A10" s="26"/>
      <c r="B10" s="8"/>
      <c r="C10" s="64" t="s">
        <v>13</v>
      </c>
      <c r="D10" s="46"/>
      <c r="E10" s="46"/>
      <c r="F10" s="46"/>
      <c r="G10" s="46"/>
      <c r="H10" s="47"/>
      <c r="I10" s="7">
        <v>434.45</v>
      </c>
      <c r="J10" s="8"/>
    </row>
    <row r="11" spans="1:10" s="32" customFormat="1" ht="12.75">
      <c r="A11" s="26"/>
      <c r="B11" s="8" t="s">
        <v>26</v>
      </c>
      <c r="C11" s="55" t="s">
        <v>16</v>
      </c>
      <c r="D11" s="56"/>
      <c r="E11" s="56"/>
      <c r="F11" s="56"/>
      <c r="G11" s="56"/>
      <c r="H11" s="57"/>
      <c r="I11" s="7">
        <v>11435</v>
      </c>
      <c r="J11" s="8">
        <v>11435</v>
      </c>
    </row>
    <row r="12" spans="1:10" s="32" customFormat="1" ht="12.75">
      <c r="A12" s="26">
        <v>39280</v>
      </c>
      <c r="B12" s="8" t="s">
        <v>27</v>
      </c>
      <c r="C12" s="45" t="s">
        <v>11</v>
      </c>
      <c r="D12" s="40"/>
      <c r="E12" s="40"/>
      <c r="F12" s="40"/>
      <c r="G12" s="40"/>
      <c r="H12" s="41"/>
      <c r="I12" s="7"/>
      <c r="J12" s="8">
        <f>SUM(I13:I19)</f>
        <v>1000</v>
      </c>
    </row>
    <row r="13" spans="1:10" s="32" customFormat="1" ht="12.75">
      <c r="A13" s="26"/>
      <c r="B13" s="8"/>
      <c r="C13" s="39" t="s">
        <v>28</v>
      </c>
      <c r="D13" s="40"/>
      <c r="E13" s="40"/>
      <c r="F13" s="40"/>
      <c r="G13" s="40"/>
      <c r="H13" s="41"/>
      <c r="I13" s="7">
        <v>327.32</v>
      </c>
      <c r="J13" s="8"/>
    </row>
    <row r="14" spans="1:10" s="32" customFormat="1" ht="12.75">
      <c r="A14" s="26"/>
      <c r="B14" s="8"/>
      <c r="C14" s="58" t="s">
        <v>30</v>
      </c>
      <c r="D14" s="59"/>
      <c r="E14" s="59"/>
      <c r="F14" s="59"/>
      <c r="G14" s="59"/>
      <c r="H14" s="60"/>
      <c r="I14" s="7">
        <f>9.9+11.88</f>
        <v>21.78</v>
      </c>
      <c r="J14" s="8"/>
    </row>
    <row r="15" spans="1:10" s="32" customFormat="1" ht="12.75">
      <c r="A15" s="26"/>
      <c r="B15" s="8"/>
      <c r="C15" s="42" t="s">
        <v>29</v>
      </c>
      <c r="D15" s="43"/>
      <c r="E15" s="43"/>
      <c r="F15" s="43"/>
      <c r="G15" s="43"/>
      <c r="H15" s="44"/>
      <c r="I15" s="7">
        <f>3.1+3.1+3.1</f>
        <v>9.3</v>
      </c>
      <c r="J15" s="8"/>
    </row>
    <row r="16" spans="1:10" s="30" customFormat="1" ht="12.75" customHeight="1">
      <c r="A16" s="26"/>
      <c r="B16" s="8"/>
      <c r="C16" s="58" t="s">
        <v>31</v>
      </c>
      <c r="D16" s="59"/>
      <c r="E16" s="59"/>
      <c r="F16" s="59"/>
      <c r="G16" s="59"/>
      <c r="H16" s="60"/>
      <c r="I16" s="7">
        <f>17.18+7.7+4+6.68+7.7+52.46+94.37+7.7+4</f>
        <v>201.79</v>
      </c>
      <c r="J16" s="8"/>
    </row>
    <row r="17" spans="1:10" s="31" customFormat="1" ht="12.75" customHeight="1">
      <c r="A17" s="26"/>
      <c r="B17" s="8"/>
      <c r="C17" s="61" t="s">
        <v>13</v>
      </c>
      <c r="D17" s="62"/>
      <c r="E17" s="62"/>
      <c r="F17" s="62"/>
      <c r="G17" s="62"/>
      <c r="H17" s="63"/>
      <c r="I17" s="7">
        <f>14+12.3</f>
        <v>26.3</v>
      </c>
      <c r="J17" s="8"/>
    </row>
    <row r="18" spans="1:10" s="30" customFormat="1" ht="12.75" customHeight="1">
      <c r="A18" s="26"/>
      <c r="B18" s="8"/>
      <c r="C18" s="97" t="s">
        <v>32</v>
      </c>
      <c r="D18" s="98"/>
      <c r="E18" s="98"/>
      <c r="F18" s="98"/>
      <c r="G18" s="98"/>
      <c r="H18" s="99"/>
      <c r="I18" s="7">
        <f>25+25+100</f>
        <v>150</v>
      </c>
      <c r="J18" s="8"/>
    </row>
    <row r="19" spans="1:10" s="30" customFormat="1" ht="12.75" customHeight="1">
      <c r="A19" s="26"/>
      <c r="B19" s="8"/>
      <c r="C19" s="97" t="s">
        <v>13</v>
      </c>
      <c r="D19" s="98"/>
      <c r="E19" s="98"/>
      <c r="F19" s="98"/>
      <c r="G19" s="98"/>
      <c r="H19" s="99"/>
      <c r="I19" s="7">
        <v>263.51</v>
      </c>
      <c r="J19" s="8"/>
    </row>
    <row r="20" spans="1:10" s="30" customFormat="1" ht="12.75" customHeight="1">
      <c r="A20" s="26">
        <v>39282</v>
      </c>
      <c r="B20" s="8" t="s">
        <v>33</v>
      </c>
      <c r="C20" s="45" t="s">
        <v>11</v>
      </c>
      <c r="D20" s="37"/>
      <c r="E20" s="37"/>
      <c r="F20" s="37"/>
      <c r="G20" s="37"/>
      <c r="H20" s="38"/>
      <c r="I20" s="7"/>
      <c r="J20" s="8">
        <f>SUM(I21:I31)</f>
        <v>1000</v>
      </c>
    </row>
    <row r="21" spans="1:10" s="30" customFormat="1" ht="12.75" customHeight="1">
      <c r="A21" s="26"/>
      <c r="B21" s="8"/>
      <c r="C21" s="36" t="s">
        <v>38</v>
      </c>
      <c r="D21" s="37"/>
      <c r="E21" s="37"/>
      <c r="F21" s="37"/>
      <c r="G21" s="37"/>
      <c r="H21" s="38"/>
      <c r="I21" s="7">
        <v>30</v>
      </c>
      <c r="J21" s="8"/>
    </row>
    <row r="22" spans="1:10" s="30" customFormat="1" ht="12.75" customHeight="1">
      <c r="A22" s="26"/>
      <c r="B22" s="8"/>
      <c r="C22" s="58" t="s">
        <v>34</v>
      </c>
      <c r="D22" s="59"/>
      <c r="E22" s="59"/>
      <c r="F22" s="59"/>
      <c r="G22" s="59"/>
      <c r="H22" s="60"/>
      <c r="I22" s="7">
        <f>124.1+124.1</f>
        <v>248.2</v>
      </c>
      <c r="J22" s="8"/>
    </row>
    <row r="23" spans="1:10" s="30" customFormat="1" ht="12.75" customHeight="1">
      <c r="A23" s="26"/>
      <c r="B23" s="8"/>
      <c r="C23" s="58" t="s">
        <v>35</v>
      </c>
      <c r="D23" s="59"/>
      <c r="E23" s="59"/>
      <c r="F23" s="59"/>
      <c r="G23" s="59"/>
      <c r="H23" s="60"/>
      <c r="I23" s="7">
        <v>31.74</v>
      </c>
      <c r="J23" s="8"/>
    </row>
    <row r="24" spans="1:10" s="30" customFormat="1" ht="12.75" customHeight="1">
      <c r="A24" s="26"/>
      <c r="B24" s="8"/>
      <c r="C24" s="58" t="s">
        <v>19</v>
      </c>
      <c r="D24" s="59"/>
      <c r="E24" s="59"/>
      <c r="F24" s="59"/>
      <c r="G24" s="59"/>
      <c r="H24" s="60"/>
      <c r="I24" s="7">
        <f>50.01+50</f>
        <v>100.00999999999999</v>
      </c>
      <c r="J24" s="8"/>
    </row>
    <row r="25" spans="1:10" s="30" customFormat="1" ht="12.75" customHeight="1">
      <c r="A25" s="26"/>
      <c r="B25" s="8"/>
      <c r="C25" s="52" t="s">
        <v>17</v>
      </c>
      <c r="D25" s="53"/>
      <c r="E25" s="53"/>
      <c r="F25" s="53"/>
      <c r="G25" s="53"/>
      <c r="H25" s="54"/>
      <c r="I25" s="7">
        <v>160</v>
      </c>
      <c r="J25" s="8"/>
    </row>
    <row r="26" spans="1:10" s="30" customFormat="1" ht="12.75" customHeight="1">
      <c r="A26" s="26"/>
      <c r="B26" s="8"/>
      <c r="C26" s="36" t="s">
        <v>36</v>
      </c>
      <c r="D26" s="37"/>
      <c r="E26" s="37"/>
      <c r="F26" s="37"/>
      <c r="G26" s="37"/>
      <c r="H26" s="38"/>
      <c r="I26" s="7">
        <f>90</f>
        <v>90</v>
      </c>
      <c r="J26" s="8"/>
    </row>
    <row r="27" spans="1:10" s="30" customFormat="1" ht="12.75" customHeight="1">
      <c r="A27" s="26"/>
      <c r="B27" s="8"/>
      <c r="C27" s="58" t="s">
        <v>31</v>
      </c>
      <c r="D27" s="59"/>
      <c r="E27" s="59"/>
      <c r="F27" s="59"/>
      <c r="G27" s="59"/>
      <c r="H27" s="60"/>
      <c r="I27" s="7">
        <f>23+5.76+16.99+21.02</f>
        <v>66.77</v>
      </c>
      <c r="J27" s="8"/>
    </row>
    <row r="28" spans="1:10" s="32" customFormat="1" ht="12.75" customHeight="1">
      <c r="A28" s="26"/>
      <c r="B28" s="29"/>
      <c r="C28" s="58" t="s">
        <v>18</v>
      </c>
      <c r="D28" s="59"/>
      <c r="E28" s="59"/>
      <c r="F28" s="59"/>
      <c r="G28" s="59"/>
      <c r="H28" s="60"/>
      <c r="I28" s="7">
        <v>70</v>
      </c>
      <c r="J28" s="8"/>
    </row>
    <row r="29" spans="1:10" s="30" customFormat="1" ht="12.75" customHeight="1">
      <c r="A29" s="26"/>
      <c r="B29" s="8"/>
      <c r="C29" s="58" t="s">
        <v>37</v>
      </c>
      <c r="D29" s="59"/>
      <c r="E29" s="59"/>
      <c r="F29" s="59"/>
      <c r="G29" s="59"/>
      <c r="H29" s="60"/>
      <c r="I29" s="7">
        <f>200</f>
        <v>200</v>
      </c>
      <c r="J29" s="8"/>
    </row>
    <row r="30" spans="1:10" s="30" customFormat="1" ht="12.75" customHeight="1">
      <c r="A30" s="26"/>
      <c r="B30" s="8"/>
      <c r="C30" s="33" t="s">
        <v>13</v>
      </c>
      <c r="D30" s="34"/>
      <c r="E30" s="34"/>
      <c r="F30" s="34"/>
      <c r="G30" s="34"/>
      <c r="H30" s="35"/>
      <c r="I30" s="7">
        <v>3.28</v>
      </c>
      <c r="J30" s="8"/>
    </row>
    <row r="31" spans="1:10" s="30" customFormat="1" ht="12.75" customHeight="1">
      <c r="A31" s="26">
        <v>39287</v>
      </c>
      <c r="B31" s="8" t="s">
        <v>39</v>
      </c>
      <c r="C31" s="45" t="s">
        <v>11</v>
      </c>
      <c r="D31" s="34"/>
      <c r="E31" s="34"/>
      <c r="F31" s="34"/>
      <c r="G31" s="34"/>
      <c r="H31" s="35"/>
      <c r="I31" s="7"/>
      <c r="J31" s="8">
        <f>SUM(I32:I34)</f>
        <v>1000</v>
      </c>
    </row>
    <row r="32" spans="1:10" s="30" customFormat="1" ht="12.75" customHeight="1">
      <c r="A32" s="26"/>
      <c r="B32" s="8"/>
      <c r="C32" s="97" t="s">
        <v>40</v>
      </c>
      <c r="D32" s="98"/>
      <c r="E32" s="98"/>
      <c r="F32" s="98"/>
      <c r="G32" s="98"/>
      <c r="H32" s="99"/>
      <c r="I32" s="7">
        <f>500+300</f>
        <v>800</v>
      </c>
      <c r="J32" s="8"/>
    </row>
    <row r="33" spans="1:10" s="30" customFormat="1" ht="12.75" customHeight="1">
      <c r="A33" s="26"/>
      <c r="B33" s="8"/>
      <c r="C33" s="58" t="s">
        <v>31</v>
      </c>
      <c r="D33" s="59"/>
      <c r="E33" s="59"/>
      <c r="F33" s="59"/>
      <c r="G33" s="59"/>
      <c r="H33" s="60"/>
      <c r="I33" s="7">
        <f>182.6</f>
        <v>182.6</v>
      </c>
      <c r="J33" s="8"/>
    </row>
    <row r="34" spans="1:10" s="30" customFormat="1" ht="12.75" customHeight="1" thickBot="1">
      <c r="A34" s="26"/>
      <c r="B34" s="8"/>
      <c r="C34" s="33" t="s">
        <v>13</v>
      </c>
      <c r="D34" s="34"/>
      <c r="E34" s="34"/>
      <c r="F34" s="34"/>
      <c r="G34" s="34"/>
      <c r="H34" s="35"/>
      <c r="I34" s="7">
        <v>17.4</v>
      </c>
      <c r="J34" s="8"/>
    </row>
    <row r="35" spans="1:10" s="11" customFormat="1" ht="18.75" customHeight="1" thickBot="1">
      <c r="A35" s="82" t="s">
        <v>3</v>
      </c>
      <c r="B35" s="83"/>
      <c r="C35" s="83"/>
      <c r="D35" s="83"/>
      <c r="E35" s="83"/>
      <c r="F35" s="83"/>
      <c r="G35" s="83"/>
      <c r="H35" s="83"/>
      <c r="I35" s="84"/>
      <c r="J35" s="19">
        <f>SUM(J5:J34)</f>
        <v>17945</v>
      </c>
    </row>
    <row r="36" spans="1:10" ht="19.5" customHeight="1" thickBot="1">
      <c r="A36" s="20"/>
      <c r="B36" s="20"/>
      <c r="C36" s="20"/>
      <c r="D36" s="20"/>
      <c r="E36" s="20"/>
      <c r="F36" s="20"/>
      <c r="G36" s="20"/>
      <c r="H36" s="20"/>
      <c r="I36" s="20"/>
      <c r="J36" s="20" t="s">
        <v>12</v>
      </c>
    </row>
    <row r="37" spans="1:10" ht="18.75" thickBot="1">
      <c r="A37" s="94" t="s">
        <v>4</v>
      </c>
      <c r="B37" s="95"/>
      <c r="C37" s="95"/>
      <c r="D37" s="95"/>
      <c r="E37" s="95"/>
      <c r="F37" s="95"/>
      <c r="G37" s="95"/>
      <c r="H37" s="95"/>
      <c r="I37" s="95"/>
      <c r="J37" s="96"/>
    </row>
    <row r="38" spans="1:10" ht="12.75">
      <c r="A38" s="91" t="s">
        <v>5</v>
      </c>
      <c r="B38" s="92"/>
      <c r="C38" s="92"/>
      <c r="D38" s="92"/>
      <c r="E38" s="92"/>
      <c r="F38" s="92"/>
      <c r="G38" s="92"/>
      <c r="H38" s="92"/>
      <c r="I38" s="93"/>
      <c r="J38" s="1">
        <v>7016.27</v>
      </c>
    </row>
    <row r="39" spans="1:10" ht="6" customHeight="1">
      <c r="A39" s="21"/>
      <c r="B39" s="22"/>
      <c r="C39" s="22"/>
      <c r="D39" s="22"/>
      <c r="E39" s="22"/>
      <c r="F39" s="22"/>
      <c r="G39" s="22"/>
      <c r="H39" s="22"/>
      <c r="I39" s="22"/>
      <c r="J39" s="1"/>
    </row>
    <row r="40" spans="1:10" ht="12.75">
      <c r="A40" s="88" t="s">
        <v>6</v>
      </c>
      <c r="B40" s="89"/>
      <c r="C40" s="89"/>
      <c r="D40" s="89"/>
      <c r="E40" s="89"/>
      <c r="F40" s="89"/>
      <c r="G40" s="89"/>
      <c r="H40" s="89"/>
      <c r="I40" s="90"/>
      <c r="J40" s="2">
        <f>10567.72+1000</f>
        <v>11567.72</v>
      </c>
    </row>
    <row r="41" spans="1:10" ht="6" customHeight="1">
      <c r="A41" s="21"/>
      <c r="B41" s="22"/>
      <c r="C41" s="22"/>
      <c r="D41" s="22"/>
      <c r="E41" s="22"/>
      <c r="F41" s="22"/>
      <c r="G41" s="22"/>
      <c r="H41" s="22"/>
      <c r="I41" s="22"/>
      <c r="J41" s="1"/>
    </row>
    <row r="42" spans="1:10" ht="13.5" thickBot="1">
      <c r="A42" s="85" t="s">
        <v>7</v>
      </c>
      <c r="B42" s="86"/>
      <c r="C42" s="86"/>
      <c r="D42" s="86"/>
      <c r="E42" s="86"/>
      <c r="F42" s="86"/>
      <c r="G42" s="86"/>
      <c r="H42" s="86"/>
      <c r="I42" s="87"/>
      <c r="J42" s="3">
        <f>J35</f>
        <v>17945</v>
      </c>
    </row>
    <row r="43" spans="1:10" s="28" customFormat="1" ht="13.5" thickBot="1">
      <c r="A43" s="22"/>
      <c r="B43" s="22"/>
      <c r="C43" s="22"/>
      <c r="D43" s="22"/>
      <c r="E43" s="22"/>
      <c r="F43" s="22"/>
      <c r="G43" s="22"/>
      <c r="H43" s="22"/>
      <c r="I43" s="22"/>
      <c r="J43" s="4"/>
    </row>
    <row r="44" spans="1:10" s="28" customFormat="1" ht="13.5" thickBot="1">
      <c r="A44" s="67" t="s">
        <v>8</v>
      </c>
      <c r="B44" s="68"/>
      <c r="C44" s="68"/>
      <c r="D44" s="68"/>
      <c r="E44" s="68"/>
      <c r="F44" s="68"/>
      <c r="G44" s="68"/>
      <c r="H44" s="68"/>
      <c r="I44" s="69"/>
      <c r="J44" s="23">
        <f>J38+J40-J42</f>
        <v>638.989999999998</v>
      </c>
    </row>
    <row r="45" spans="1:10" s="28" customFormat="1" ht="13.5" thickBot="1">
      <c r="A45" s="22"/>
      <c r="B45" s="22"/>
      <c r="C45" s="22"/>
      <c r="D45" s="22"/>
      <c r="E45" s="22"/>
      <c r="F45" s="22"/>
      <c r="G45" s="22"/>
      <c r="H45" s="22"/>
      <c r="I45" s="22"/>
      <c r="J45" s="6"/>
    </row>
    <row r="46" spans="1:10" ht="13.5" thickBot="1">
      <c r="A46" s="70" t="s">
        <v>9</v>
      </c>
      <c r="B46" s="71"/>
      <c r="C46" s="71"/>
      <c r="D46" s="71"/>
      <c r="E46" s="71"/>
      <c r="F46" s="71"/>
      <c r="G46" s="71"/>
      <c r="H46" s="72"/>
      <c r="I46" s="27"/>
      <c r="J46" s="27"/>
    </row>
    <row r="47" spans="1:8" s="24" customFormat="1" ht="12.75" customHeight="1">
      <c r="A47" s="8" t="s">
        <v>21</v>
      </c>
      <c r="B47" s="73" t="s">
        <v>11</v>
      </c>
      <c r="C47" s="74"/>
      <c r="D47" s="74"/>
      <c r="E47" s="74"/>
      <c r="F47" s="74"/>
      <c r="G47" s="75"/>
      <c r="H47" s="8">
        <v>1440</v>
      </c>
    </row>
    <row r="48" spans="1:8" s="24" customFormat="1" ht="12.75" customHeight="1">
      <c r="A48" s="8" t="s">
        <v>22</v>
      </c>
      <c r="B48" s="48" t="s">
        <v>11</v>
      </c>
      <c r="C48" s="49"/>
      <c r="D48" s="49"/>
      <c r="E48" s="49"/>
      <c r="F48" s="49"/>
      <c r="G48" s="50"/>
      <c r="H48" s="8">
        <v>570</v>
      </c>
    </row>
    <row r="49" spans="1:8" s="24" customFormat="1" ht="12.75" customHeight="1">
      <c r="A49" s="8" t="s">
        <v>23</v>
      </c>
      <c r="B49" s="48" t="s">
        <v>11</v>
      </c>
      <c r="C49" s="49"/>
      <c r="D49" s="49"/>
      <c r="E49" s="49"/>
      <c r="F49" s="49"/>
      <c r="G49" s="50"/>
      <c r="H49" s="8">
        <v>1500</v>
      </c>
    </row>
    <row r="50" spans="1:8" s="24" customFormat="1" ht="12.75" customHeight="1">
      <c r="A50" s="8" t="s">
        <v>26</v>
      </c>
      <c r="B50" s="48" t="s">
        <v>11</v>
      </c>
      <c r="C50" s="49"/>
      <c r="D50" s="49"/>
      <c r="E50" s="49"/>
      <c r="F50" s="49"/>
      <c r="G50" s="50"/>
      <c r="H50" s="8">
        <v>11435</v>
      </c>
    </row>
    <row r="51" spans="1:8" s="24" customFormat="1" ht="12.75" customHeight="1">
      <c r="A51" s="8" t="s">
        <v>27</v>
      </c>
      <c r="B51" s="48" t="s">
        <v>11</v>
      </c>
      <c r="C51" s="49"/>
      <c r="D51" s="49"/>
      <c r="E51" s="49"/>
      <c r="F51" s="49"/>
      <c r="G51" s="50"/>
      <c r="H51" s="8">
        <v>1000</v>
      </c>
    </row>
    <row r="52" spans="1:8" s="24" customFormat="1" ht="12.75" customHeight="1">
      <c r="A52" s="8" t="s">
        <v>33</v>
      </c>
      <c r="B52" s="48" t="s">
        <v>11</v>
      </c>
      <c r="C52" s="49"/>
      <c r="D52" s="49"/>
      <c r="E52" s="49"/>
      <c r="F52" s="49"/>
      <c r="G52" s="50"/>
      <c r="H52" s="8">
        <v>1000</v>
      </c>
    </row>
    <row r="53" spans="1:8" s="24" customFormat="1" ht="12.75" customHeight="1" thickBot="1">
      <c r="A53" s="8" t="s">
        <v>39</v>
      </c>
      <c r="B53" s="48" t="s">
        <v>11</v>
      </c>
      <c r="C53" s="49"/>
      <c r="D53" s="49"/>
      <c r="E53" s="49"/>
      <c r="F53" s="49"/>
      <c r="G53" s="50"/>
      <c r="H53" s="8">
        <v>1000</v>
      </c>
    </row>
    <row r="54" spans="1:8" ht="13.5" thickBot="1">
      <c r="A54" s="51" t="s">
        <v>10</v>
      </c>
      <c r="B54" s="65"/>
      <c r="C54" s="65"/>
      <c r="D54" s="65"/>
      <c r="E54" s="65"/>
      <c r="F54" s="65"/>
      <c r="G54" s="66"/>
      <c r="H54" s="5">
        <f>SUM(H47:H53)</f>
        <v>17945</v>
      </c>
    </row>
    <row r="55" spans="1:7" ht="12.75">
      <c r="A55" s="25"/>
      <c r="B55" s="6"/>
      <c r="C55" s="6"/>
      <c r="D55" s="6"/>
      <c r="E55" s="6"/>
      <c r="F55" s="6"/>
      <c r="G55" s="6"/>
    </row>
    <row r="75" ht="12.75" customHeight="1"/>
  </sheetData>
  <mergeCells count="38">
    <mergeCell ref="C29:H29"/>
    <mergeCell ref="C32:H32"/>
    <mergeCell ref="C33:H33"/>
    <mergeCell ref="C24:H24"/>
    <mergeCell ref="C1:I1"/>
    <mergeCell ref="B50:G50"/>
    <mergeCell ref="C4:H4"/>
    <mergeCell ref="C5:H5"/>
    <mergeCell ref="C6:H6"/>
    <mergeCell ref="C7:H7"/>
    <mergeCell ref="C8:H8"/>
    <mergeCell ref="A35:I35"/>
    <mergeCell ref="A42:I42"/>
    <mergeCell ref="A40:I40"/>
    <mergeCell ref="A54:G54"/>
    <mergeCell ref="A44:I44"/>
    <mergeCell ref="A46:H46"/>
    <mergeCell ref="B47:G47"/>
    <mergeCell ref="B49:G49"/>
    <mergeCell ref="B52:G52"/>
    <mergeCell ref="B53:G53"/>
    <mergeCell ref="C9:H9"/>
    <mergeCell ref="C10:H10"/>
    <mergeCell ref="B48:G48"/>
    <mergeCell ref="B51:G51"/>
    <mergeCell ref="A38:I38"/>
    <mergeCell ref="A37:J37"/>
    <mergeCell ref="C18:H18"/>
    <mergeCell ref="C19:H19"/>
    <mergeCell ref="C27:H27"/>
    <mergeCell ref="C28:H28"/>
    <mergeCell ref="C25:H25"/>
    <mergeCell ref="C11:H11"/>
    <mergeCell ref="C14:H14"/>
    <mergeCell ref="C22:H22"/>
    <mergeCell ref="C23:H23"/>
    <mergeCell ref="C16:H16"/>
    <mergeCell ref="C17:H17"/>
  </mergeCells>
  <printOptions horizontalCentered="1"/>
  <pageMargins left="0" right="0" top="0" bottom="0" header="0.5118110236220472" footer="0.5118110236220472"/>
  <pageSetup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80" zoomScaleNormal="80" workbookViewId="0" topLeftCell="A1">
      <selection activeCell="C30" sqref="C30:H30"/>
    </sheetView>
  </sheetViews>
  <sheetFormatPr defaultColWidth="9.140625" defaultRowHeight="12.75"/>
  <cols>
    <col min="1" max="1" width="11.140625" style="27" customWidth="1"/>
    <col min="2" max="2" width="10.140625" style="9" customWidth="1"/>
    <col min="3" max="3" width="39.28125" style="27" customWidth="1"/>
    <col min="4" max="6" width="9.140625" style="27" customWidth="1"/>
    <col min="7" max="7" width="10.28125" style="27" customWidth="1"/>
    <col min="8" max="8" width="15.421875" style="27" customWidth="1"/>
    <col min="9" max="9" width="12.57421875" style="9" customWidth="1"/>
    <col min="10" max="10" width="14.28125" style="11" customWidth="1"/>
    <col min="11" max="11" width="11.28125" style="27" bestFit="1" customWidth="1"/>
    <col min="12" max="12" width="10.140625" style="27" bestFit="1" customWidth="1"/>
    <col min="13" max="20" width="9.140625" style="27" customWidth="1"/>
    <col min="21" max="21" width="12.00390625" style="27" customWidth="1"/>
    <col min="22" max="16384" width="9.140625" style="27" customWidth="1"/>
  </cols>
  <sheetData>
    <row r="1" spans="3:9" ht="12.75">
      <c r="C1" s="76" t="s">
        <v>20</v>
      </c>
      <c r="D1" s="76"/>
      <c r="E1" s="76"/>
      <c r="F1" s="76"/>
      <c r="G1" s="76"/>
      <c r="H1" s="76"/>
      <c r="I1" s="76"/>
    </row>
    <row r="2" spans="3:9" ht="12.75">
      <c r="C2" s="10"/>
      <c r="D2" s="10"/>
      <c r="E2" s="10"/>
      <c r="F2" s="10"/>
      <c r="G2" s="10"/>
      <c r="H2" s="10"/>
      <c r="I2" s="12"/>
    </row>
    <row r="3" ht="12.75">
      <c r="A3" s="13"/>
    </row>
    <row r="4" spans="1:10" ht="12.75">
      <c r="A4" s="14" t="s">
        <v>0</v>
      </c>
      <c r="B4" s="15"/>
      <c r="C4" s="77" t="s">
        <v>1</v>
      </c>
      <c r="D4" s="77"/>
      <c r="E4" s="77"/>
      <c r="F4" s="77"/>
      <c r="G4" s="77"/>
      <c r="H4" s="78"/>
      <c r="I4" s="16"/>
      <c r="J4" s="17" t="s">
        <v>2</v>
      </c>
    </row>
    <row r="5" spans="1:10" s="18" customFormat="1" ht="12.75">
      <c r="A5" s="26">
        <v>39269</v>
      </c>
      <c r="B5" s="8" t="s">
        <v>21</v>
      </c>
      <c r="C5" s="79" t="s">
        <v>44</v>
      </c>
      <c r="D5" s="80"/>
      <c r="E5" s="80"/>
      <c r="F5" s="80"/>
      <c r="G5" s="80"/>
      <c r="H5" s="81"/>
      <c r="I5" s="7">
        <v>1440</v>
      </c>
      <c r="J5" s="8">
        <f>SUM(I5)</f>
        <v>1440</v>
      </c>
    </row>
    <row r="6" spans="1:10" s="18" customFormat="1" ht="12.75" customHeight="1">
      <c r="A6" s="26"/>
      <c r="B6" s="8" t="s">
        <v>22</v>
      </c>
      <c r="C6" s="55" t="s">
        <v>45</v>
      </c>
      <c r="D6" s="56"/>
      <c r="E6" s="56"/>
      <c r="F6" s="56"/>
      <c r="G6" s="56"/>
      <c r="H6" s="57"/>
      <c r="I6" s="7">
        <v>570</v>
      </c>
      <c r="J6" s="8">
        <f>SUM(I6)</f>
        <v>570</v>
      </c>
    </row>
    <row r="7" spans="1:10" s="18" customFormat="1" ht="12.75">
      <c r="A7" s="26"/>
      <c r="B7" s="8" t="s">
        <v>23</v>
      </c>
      <c r="C7" s="55" t="s">
        <v>11</v>
      </c>
      <c r="D7" s="59"/>
      <c r="E7" s="59"/>
      <c r="F7" s="59"/>
      <c r="G7" s="59"/>
      <c r="H7" s="60"/>
      <c r="I7" s="7"/>
      <c r="J7" s="8">
        <f>SUM(I8:I10)</f>
        <v>1500</v>
      </c>
    </row>
    <row r="8" spans="1:10" s="18" customFormat="1" ht="12.75">
      <c r="A8" s="26"/>
      <c r="B8" s="8"/>
      <c r="C8" s="58" t="s">
        <v>24</v>
      </c>
      <c r="D8" s="59"/>
      <c r="E8" s="59"/>
      <c r="F8" s="59"/>
      <c r="G8" s="59"/>
      <c r="H8" s="60"/>
      <c r="I8" s="7">
        <v>200</v>
      </c>
      <c r="J8" s="8"/>
    </row>
    <row r="9" spans="1:10" s="18" customFormat="1" ht="12.75">
      <c r="A9" s="26"/>
      <c r="B9" s="8"/>
      <c r="C9" s="58" t="s">
        <v>25</v>
      </c>
      <c r="D9" s="59"/>
      <c r="E9" s="59"/>
      <c r="F9" s="59"/>
      <c r="G9" s="59"/>
      <c r="H9" s="60"/>
      <c r="I9" s="7">
        <v>865.55</v>
      </c>
      <c r="J9" s="8"/>
    </row>
    <row r="10" spans="1:10" s="32" customFormat="1" ht="12.75">
      <c r="A10" s="26"/>
      <c r="B10" s="8"/>
      <c r="C10" s="64" t="s">
        <v>13</v>
      </c>
      <c r="D10" s="46"/>
      <c r="E10" s="46"/>
      <c r="F10" s="46"/>
      <c r="G10" s="46"/>
      <c r="H10" s="47"/>
      <c r="I10" s="7">
        <v>434.45</v>
      </c>
      <c r="J10" s="8"/>
    </row>
    <row r="11" spans="1:10" s="32" customFormat="1" ht="12.75">
      <c r="A11" s="26"/>
      <c r="B11" s="8" t="s">
        <v>26</v>
      </c>
      <c r="C11" s="55" t="s">
        <v>16</v>
      </c>
      <c r="D11" s="56"/>
      <c r="E11" s="56"/>
      <c r="F11" s="56"/>
      <c r="G11" s="56"/>
      <c r="H11" s="57"/>
      <c r="I11" s="7">
        <v>11435</v>
      </c>
      <c r="J11" s="8">
        <v>11435</v>
      </c>
    </row>
    <row r="12" spans="1:10" s="32" customFormat="1" ht="12.75">
      <c r="A12" s="26">
        <v>39280</v>
      </c>
      <c r="B12" s="8" t="s">
        <v>27</v>
      </c>
      <c r="C12" s="45" t="s">
        <v>11</v>
      </c>
      <c r="D12" s="40"/>
      <c r="E12" s="40"/>
      <c r="F12" s="40"/>
      <c r="G12" s="40"/>
      <c r="H12" s="41"/>
      <c r="I12" s="7"/>
      <c r="J12" s="8">
        <f>SUM(I13:I19)</f>
        <v>1000</v>
      </c>
    </row>
    <row r="13" spans="1:10" s="32" customFormat="1" ht="12.75">
      <c r="A13" s="26"/>
      <c r="B13" s="8"/>
      <c r="C13" s="39" t="s">
        <v>46</v>
      </c>
      <c r="D13" s="40"/>
      <c r="E13" s="40"/>
      <c r="F13" s="40"/>
      <c r="G13" s="40"/>
      <c r="H13" s="41"/>
      <c r="I13" s="7">
        <v>327.32</v>
      </c>
      <c r="J13" s="8"/>
    </row>
    <row r="14" spans="1:10" s="32" customFormat="1" ht="12.75">
      <c r="A14" s="26"/>
      <c r="B14" s="8"/>
      <c r="C14" s="58" t="s">
        <v>30</v>
      </c>
      <c r="D14" s="59"/>
      <c r="E14" s="59"/>
      <c r="F14" s="59"/>
      <c r="G14" s="59"/>
      <c r="H14" s="60"/>
      <c r="I14" s="7">
        <f>9.9+11.88</f>
        <v>21.78</v>
      </c>
      <c r="J14" s="8"/>
    </row>
    <row r="15" spans="1:10" s="32" customFormat="1" ht="12.75">
      <c r="A15" s="26"/>
      <c r="B15" s="8"/>
      <c r="C15" s="42" t="s">
        <v>43</v>
      </c>
      <c r="D15" s="43"/>
      <c r="E15" s="43"/>
      <c r="F15" s="43"/>
      <c r="G15" s="43"/>
      <c r="H15" s="44"/>
      <c r="I15" s="7">
        <f>3.1+3.1+3.1</f>
        <v>9.3</v>
      </c>
      <c r="J15" s="8"/>
    </row>
    <row r="16" spans="1:10" s="30" customFormat="1" ht="12.75" customHeight="1">
      <c r="A16" s="26"/>
      <c r="B16" s="8"/>
      <c r="C16" s="58" t="s">
        <v>31</v>
      </c>
      <c r="D16" s="59"/>
      <c r="E16" s="59"/>
      <c r="F16" s="59"/>
      <c r="G16" s="59"/>
      <c r="H16" s="60"/>
      <c r="I16" s="7">
        <f>17.18+7.7+4+6.68+7.7+52.46+94.37+7.7+4</f>
        <v>201.79</v>
      </c>
      <c r="J16" s="8"/>
    </row>
    <row r="17" spans="1:10" s="31" customFormat="1" ht="12.75" customHeight="1">
      <c r="A17" s="26"/>
      <c r="B17" s="8"/>
      <c r="C17" s="61" t="s">
        <v>13</v>
      </c>
      <c r="D17" s="62"/>
      <c r="E17" s="62"/>
      <c r="F17" s="62"/>
      <c r="G17" s="62"/>
      <c r="H17" s="63"/>
      <c r="I17" s="7">
        <f>14+12.3</f>
        <v>26.3</v>
      </c>
      <c r="J17" s="8"/>
    </row>
    <row r="18" spans="1:10" s="30" customFormat="1" ht="12.75" customHeight="1">
      <c r="A18" s="26"/>
      <c r="B18" s="8"/>
      <c r="C18" s="97" t="s">
        <v>42</v>
      </c>
      <c r="D18" s="98"/>
      <c r="E18" s="98"/>
      <c r="F18" s="98"/>
      <c r="G18" s="98"/>
      <c r="H18" s="99"/>
      <c r="I18" s="7">
        <f>25+25+100</f>
        <v>150</v>
      </c>
      <c r="J18" s="8"/>
    </row>
    <row r="19" spans="1:10" s="30" customFormat="1" ht="12.75" customHeight="1">
      <c r="A19" s="26"/>
      <c r="B19" s="8"/>
      <c r="C19" s="97" t="s">
        <v>13</v>
      </c>
      <c r="D19" s="98"/>
      <c r="E19" s="98"/>
      <c r="F19" s="98"/>
      <c r="G19" s="98"/>
      <c r="H19" s="99"/>
      <c r="I19" s="7">
        <v>263.51</v>
      </c>
      <c r="J19" s="8"/>
    </row>
    <row r="20" spans="1:10" s="30" customFormat="1" ht="12.75" customHeight="1">
      <c r="A20" s="26">
        <v>39282</v>
      </c>
      <c r="B20" s="8" t="s">
        <v>33</v>
      </c>
      <c r="C20" s="45" t="s">
        <v>11</v>
      </c>
      <c r="D20" s="37"/>
      <c r="E20" s="37"/>
      <c r="F20" s="37"/>
      <c r="G20" s="37"/>
      <c r="H20" s="38"/>
      <c r="I20" s="7"/>
      <c r="J20" s="8">
        <f>SUM(I21:I29)</f>
        <v>1200</v>
      </c>
    </row>
    <row r="21" spans="1:10" s="30" customFormat="1" ht="12.75" customHeight="1">
      <c r="A21" s="26"/>
      <c r="B21" s="8"/>
      <c r="C21" s="36" t="s">
        <v>41</v>
      </c>
      <c r="D21" s="37"/>
      <c r="E21" s="37"/>
      <c r="F21" s="37"/>
      <c r="G21" s="37"/>
      <c r="H21" s="38"/>
      <c r="I21" s="7">
        <v>30</v>
      </c>
      <c r="J21" s="8"/>
    </row>
    <row r="22" spans="1:10" s="30" customFormat="1" ht="12.75" customHeight="1">
      <c r="A22" s="26"/>
      <c r="B22" s="8"/>
      <c r="C22" s="58" t="s">
        <v>34</v>
      </c>
      <c r="D22" s="59"/>
      <c r="E22" s="59"/>
      <c r="F22" s="59"/>
      <c r="G22" s="59"/>
      <c r="H22" s="60"/>
      <c r="I22" s="7">
        <f>124.1+124.1+31.74+160+200</f>
        <v>639.94</v>
      </c>
      <c r="J22" s="8"/>
    </row>
    <row r="23" spans="1:10" s="30" customFormat="1" ht="12.75" customHeight="1">
      <c r="A23" s="26"/>
      <c r="B23" s="8"/>
      <c r="C23" s="58" t="s">
        <v>19</v>
      </c>
      <c r="D23" s="59"/>
      <c r="E23" s="59"/>
      <c r="F23" s="59"/>
      <c r="G23" s="59"/>
      <c r="H23" s="60"/>
      <c r="I23" s="7">
        <f>50.01+50</f>
        <v>100.00999999999999</v>
      </c>
      <c r="J23" s="8"/>
    </row>
    <row r="24" spans="1:10" s="30" customFormat="1" ht="12.75" customHeight="1">
      <c r="A24" s="26"/>
      <c r="B24" s="8"/>
      <c r="C24" s="36" t="s">
        <v>36</v>
      </c>
      <c r="D24" s="37"/>
      <c r="E24" s="37"/>
      <c r="F24" s="37"/>
      <c r="G24" s="37"/>
      <c r="H24" s="38"/>
      <c r="I24" s="7">
        <f>90</f>
        <v>90</v>
      </c>
      <c r="J24" s="8"/>
    </row>
    <row r="25" spans="1:10" s="30" customFormat="1" ht="12.75" customHeight="1">
      <c r="A25" s="26"/>
      <c r="B25" s="8"/>
      <c r="C25" s="58" t="s">
        <v>31</v>
      </c>
      <c r="D25" s="59"/>
      <c r="E25" s="59"/>
      <c r="F25" s="59"/>
      <c r="G25" s="59"/>
      <c r="H25" s="60"/>
      <c r="I25" s="7">
        <f>23+5.76+16.99+21.02</f>
        <v>66.77</v>
      </c>
      <c r="J25" s="8"/>
    </row>
    <row r="26" spans="1:10" s="32" customFormat="1" ht="12.75" customHeight="1">
      <c r="A26" s="26"/>
      <c r="B26" s="29"/>
      <c r="C26" s="58" t="s">
        <v>18</v>
      </c>
      <c r="D26" s="59"/>
      <c r="E26" s="59"/>
      <c r="F26" s="59"/>
      <c r="G26" s="59"/>
      <c r="H26" s="60"/>
      <c r="I26" s="7">
        <v>70</v>
      </c>
      <c r="J26" s="8"/>
    </row>
    <row r="27" spans="1:10" s="30" customFormat="1" ht="12.75" customHeight="1">
      <c r="A27" s="26"/>
      <c r="B27" s="8"/>
      <c r="C27" s="58" t="s">
        <v>37</v>
      </c>
      <c r="D27" s="59"/>
      <c r="E27" s="59"/>
      <c r="F27" s="59"/>
      <c r="G27" s="59"/>
      <c r="H27" s="60"/>
      <c r="I27" s="7">
        <f>200</f>
        <v>200</v>
      </c>
      <c r="J27" s="8"/>
    </row>
    <row r="28" spans="1:10" s="30" customFormat="1" ht="12.75" customHeight="1">
      <c r="A28" s="26"/>
      <c r="B28" s="8"/>
      <c r="C28" s="33" t="s">
        <v>13</v>
      </c>
      <c r="D28" s="34"/>
      <c r="E28" s="34"/>
      <c r="F28" s="34"/>
      <c r="G28" s="34"/>
      <c r="H28" s="35"/>
      <c r="I28" s="7">
        <v>3.28</v>
      </c>
      <c r="J28" s="8"/>
    </row>
    <row r="29" spans="1:10" s="30" customFormat="1" ht="12.75" customHeight="1">
      <c r="A29" s="26">
        <v>39287</v>
      </c>
      <c r="B29" s="8" t="s">
        <v>39</v>
      </c>
      <c r="C29" s="45" t="s">
        <v>11</v>
      </c>
      <c r="D29" s="34"/>
      <c r="E29" s="34"/>
      <c r="F29" s="34"/>
      <c r="G29" s="34"/>
      <c r="H29" s="35"/>
      <c r="I29" s="7"/>
      <c r="J29" s="8">
        <f>SUM(I30:I32)</f>
        <v>1000</v>
      </c>
    </row>
    <row r="30" spans="1:10" s="30" customFormat="1" ht="12.75" customHeight="1">
      <c r="A30" s="26"/>
      <c r="B30" s="8"/>
      <c r="C30" s="97" t="s">
        <v>47</v>
      </c>
      <c r="D30" s="98"/>
      <c r="E30" s="98"/>
      <c r="F30" s="98"/>
      <c r="G30" s="98"/>
      <c r="H30" s="99"/>
      <c r="I30" s="7">
        <f>500+300</f>
        <v>800</v>
      </c>
      <c r="J30" s="8"/>
    </row>
    <row r="31" spans="1:10" s="30" customFormat="1" ht="12.75" customHeight="1">
      <c r="A31" s="26"/>
      <c r="B31" s="8"/>
      <c r="C31" s="58" t="s">
        <v>31</v>
      </c>
      <c r="D31" s="59"/>
      <c r="E31" s="59"/>
      <c r="F31" s="59"/>
      <c r="G31" s="59"/>
      <c r="H31" s="60"/>
      <c r="I31" s="7">
        <f>182.6</f>
        <v>182.6</v>
      </c>
      <c r="J31" s="8"/>
    </row>
    <row r="32" spans="1:10" s="30" customFormat="1" ht="12.75" customHeight="1" thickBot="1">
      <c r="A32" s="26"/>
      <c r="B32" s="8"/>
      <c r="C32" s="33" t="s">
        <v>13</v>
      </c>
      <c r="D32" s="34"/>
      <c r="E32" s="34"/>
      <c r="F32" s="34"/>
      <c r="G32" s="34"/>
      <c r="H32" s="35"/>
      <c r="I32" s="7">
        <v>17.4</v>
      </c>
      <c r="J32" s="8"/>
    </row>
    <row r="33" spans="1:10" s="11" customFormat="1" ht="18.75" customHeight="1" thickBot="1">
      <c r="A33" s="82" t="s">
        <v>3</v>
      </c>
      <c r="B33" s="83"/>
      <c r="C33" s="83"/>
      <c r="D33" s="83"/>
      <c r="E33" s="83"/>
      <c r="F33" s="83"/>
      <c r="G33" s="83"/>
      <c r="H33" s="83"/>
      <c r="I33" s="84"/>
      <c r="J33" s="19">
        <f>SUM(J5:J32)</f>
        <v>18145</v>
      </c>
    </row>
    <row r="34" spans="1:10" ht="19.5" customHeight="1" thickBot="1">
      <c r="A34" s="20"/>
      <c r="B34" s="20"/>
      <c r="C34" s="20"/>
      <c r="D34" s="20"/>
      <c r="E34" s="20"/>
      <c r="F34" s="20"/>
      <c r="G34" s="20"/>
      <c r="H34" s="20"/>
      <c r="I34" s="20"/>
      <c r="J34" s="20" t="s">
        <v>12</v>
      </c>
    </row>
    <row r="35" spans="1:10" ht="18.75" thickBot="1">
      <c r="A35" s="94" t="s">
        <v>4</v>
      </c>
      <c r="B35" s="95"/>
      <c r="C35" s="95"/>
      <c r="D35" s="95"/>
      <c r="E35" s="95"/>
      <c r="F35" s="95"/>
      <c r="G35" s="95"/>
      <c r="H35" s="95"/>
      <c r="I35" s="95"/>
      <c r="J35" s="96"/>
    </row>
    <row r="36" spans="1:10" ht="12.75">
      <c r="A36" s="91" t="s">
        <v>5</v>
      </c>
      <c r="B36" s="92"/>
      <c r="C36" s="92"/>
      <c r="D36" s="92"/>
      <c r="E36" s="92"/>
      <c r="F36" s="92"/>
      <c r="G36" s="92"/>
      <c r="H36" s="92"/>
      <c r="I36" s="93"/>
      <c r="J36" s="1">
        <v>7016.27</v>
      </c>
    </row>
    <row r="37" spans="1:10" ht="6" customHeight="1">
      <c r="A37" s="21"/>
      <c r="B37" s="22"/>
      <c r="C37" s="22"/>
      <c r="D37" s="22"/>
      <c r="E37" s="22"/>
      <c r="F37" s="22"/>
      <c r="G37" s="22"/>
      <c r="H37" s="22"/>
      <c r="I37" s="22"/>
      <c r="J37" s="1"/>
    </row>
    <row r="38" spans="1:10" ht="12.75">
      <c r="A38" s="88" t="s">
        <v>6</v>
      </c>
      <c r="B38" s="89"/>
      <c r="C38" s="89"/>
      <c r="D38" s="89"/>
      <c r="E38" s="89"/>
      <c r="F38" s="89"/>
      <c r="G38" s="89"/>
      <c r="H38" s="89"/>
      <c r="I38" s="90"/>
      <c r="J38" s="2">
        <f>10567.72+1000</f>
        <v>11567.72</v>
      </c>
    </row>
    <row r="39" spans="1:10" ht="6" customHeight="1">
      <c r="A39" s="21"/>
      <c r="B39" s="22"/>
      <c r="C39" s="22"/>
      <c r="D39" s="22"/>
      <c r="E39" s="22"/>
      <c r="F39" s="22"/>
      <c r="G39" s="22"/>
      <c r="H39" s="22"/>
      <c r="I39" s="22"/>
      <c r="J39" s="1"/>
    </row>
    <row r="40" spans="1:10" ht="13.5" thickBot="1">
      <c r="A40" s="85" t="s">
        <v>7</v>
      </c>
      <c r="B40" s="86"/>
      <c r="C40" s="86"/>
      <c r="D40" s="86"/>
      <c r="E40" s="86"/>
      <c r="F40" s="86"/>
      <c r="G40" s="86"/>
      <c r="H40" s="86"/>
      <c r="I40" s="87"/>
      <c r="J40" s="3">
        <f>J33</f>
        <v>18145</v>
      </c>
    </row>
    <row r="41" spans="1:10" s="28" customFormat="1" ht="13.5" thickBot="1">
      <c r="A41" s="22"/>
      <c r="B41" s="22"/>
      <c r="C41" s="22"/>
      <c r="D41" s="22"/>
      <c r="E41" s="22"/>
      <c r="F41" s="22"/>
      <c r="G41" s="22"/>
      <c r="H41" s="22"/>
      <c r="I41" s="22"/>
      <c r="J41" s="4"/>
    </row>
    <row r="42" spans="1:10" s="28" customFormat="1" ht="13.5" thickBot="1">
      <c r="A42" s="67" t="s">
        <v>8</v>
      </c>
      <c r="B42" s="68"/>
      <c r="C42" s="68"/>
      <c r="D42" s="68"/>
      <c r="E42" s="68"/>
      <c r="F42" s="68"/>
      <c r="G42" s="68"/>
      <c r="H42" s="68"/>
      <c r="I42" s="69"/>
      <c r="J42" s="23">
        <f>J36+J38-J40</f>
        <v>438.98999999999796</v>
      </c>
    </row>
    <row r="43" spans="1:10" s="28" customFormat="1" ht="13.5" thickBot="1">
      <c r="A43" s="22"/>
      <c r="B43" s="22"/>
      <c r="C43" s="22"/>
      <c r="D43" s="22"/>
      <c r="E43" s="22"/>
      <c r="F43" s="22"/>
      <c r="G43" s="22"/>
      <c r="H43" s="22"/>
      <c r="I43" s="22"/>
      <c r="J43" s="6"/>
    </row>
    <row r="44" spans="1:10" ht="13.5" thickBot="1">
      <c r="A44" s="70" t="s">
        <v>9</v>
      </c>
      <c r="B44" s="71"/>
      <c r="C44" s="71"/>
      <c r="D44" s="71"/>
      <c r="E44" s="71"/>
      <c r="F44" s="71"/>
      <c r="G44" s="71"/>
      <c r="H44" s="72"/>
      <c r="I44" s="27"/>
      <c r="J44" s="27"/>
    </row>
    <row r="45" spans="1:8" s="24" customFormat="1" ht="12.75" customHeight="1">
      <c r="A45" s="8" t="s">
        <v>21</v>
      </c>
      <c r="B45" s="73" t="s">
        <v>11</v>
      </c>
      <c r="C45" s="74"/>
      <c r="D45" s="74"/>
      <c r="E45" s="74"/>
      <c r="F45" s="74"/>
      <c r="G45" s="75"/>
      <c r="H45" s="8">
        <v>1440</v>
      </c>
    </row>
    <row r="46" spans="1:8" s="24" customFormat="1" ht="12.75" customHeight="1">
      <c r="A46" s="8" t="s">
        <v>22</v>
      </c>
      <c r="B46" s="48" t="s">
        <v>11</v>
      </c>
      <c r="C46" s="49"/>
      <c r="D46" s="49"/>
      <c r="E46" s="49"/>
      <c r="F46" s="49"/>
      <c r="G46" s="50"/>
      <c r="H46" s="8">
        <v>570</v>
      </c>
    </row>
    <row r="47" spans="1:8" s="24" customFormat="1" ht="12.75" customHeight="1">
      <c r="A47" s="8" t="s">
        <v>23</v>
      </c>
      <c r="B47" s="48" t="s">
        <v>11</v>
      </c>
      <c r="C47" s="49"/>
      <c r="D47" s="49"/>
      <c r="E47" s="49"/>
      <c r="F47" s="49"/>
      <c r="G47" s="50"/>
      <c r="H47" s="8">
        <v>1500</v>
      </c>
    </row>
    <row r="48" spans="1:8" s="24" customFormat="1" ht="12.75" customHeight="1">
      <c r="A48" s="8" t="s">
        <v>26</v>
      </c>
      <c r="B48" s="48" t="s">
        <v>11</v>
      </c>
      <c r="C48" s="49"/>
      <c r="D48" s="49"/>
      <c r="E48" s="49"/>
      <c r="F48" s="49"/>
      <c r="G48" s="50"/>
      <c r="H48" s="8">
        <v>11435</v>
      </c>
    </row>
    <row r="49" spans="1:8" s="24" customFormat="1" ht="12.75" customHeight="1">
      <c r="A49" s="8" t="s">
        <v>27</v>
      </c>
      <c r="B49" s="48" t="s">
        <v>11</v>
      </c>
      <c r="C49" s="49"/>
      <c r="D49" s="49"/>
      <c r="E49" s="49"/>
      <c r="F49" s="49"/>
      <c r="G49" s="50"/>
      <c r="H49" s="8">
        <v>1000</v>
      </c>
    </row>
    <row r="50" spans="1:8" s="24" customFormat="1" ht="12.75" customHeight="1">
      <c r="A50" s="8" t="s">
        <v>33</v>
      </c>
      <c r="B50" s="48" t="s">
        <v>11</v>
      </c>
      <c r="C50" s="49"/>
      <c r="D50" s="49"/>
      <c r="E50" s="49"/>
      <c r="F50" s="49"/>
      <c r="G50" s="50"/>
      <c r="H50" s="8">
        <v>1000</v>
      </c>
    </row>
    <row r="51" spans="1:8" s="24" customFormat="1" ht="12.75" customHeight="1" thickBot="1">
      <c r="A51" s="8" t="s">
        <v>39</v>
      </c>
      <c r="B51" s="48" t="s">
        <v>11</v>
      </c>
      <c r="C51" s="49"/>
      <c r="D51" s="49"/>
      <c r="E51" s="49"/>
      <c r="F51" s="49"/>
      <c r="G51" s="50"/>
      <c r="H51" s="8">
        <v>1000</v>
      </c>
    </row>
    <row r="52" spans="1:8" ht="13.5" thickBot="1">
      <c r="A52" s="51" t="s">
        <v>10</v>
      </c>
      <c r="B52" s="65"/>
      <c r="C52" s="65"/>
      <c r="D52" s="65"/>
      <c r="E52" s="65"/>
      <c r="F52" s="65"/>
      <c r="G52" s="66"/>
      <c r="H52" s="5">
        <f>SUM(H45:H51)</f>
        <v>17945</v>
      </c>
    </row>
    <row r="53" spans="1:7" ht="12.75">
      <c r="A53" s="25"/>
      <c r="B53" s="6"/>
      <c r="C53" s="6"/>
      <c r="D53" s="6"/>
      <c r="E53" s="6"/>
      <c r="F53" s="6"/>
      <c r="G53" s="6"/>
    </row>
    <row r="73" ht="12.75" customHeight="1"/>
  </sheetData>
  <mergeCells count="36">
    <mergeCell ref="C11:H11"/>
    <mergeCell ref="C14:H14"/>
    <mergeCell ref="C22:H22"/>
    <mergeCell ref="C16:H16"/>
    <mergeCell ref="C17:H17"/>
    <mergeCell ref="C9:H9"/>
    <mergeCell ref="C10:H10"/>
    <mergeCell ref="B46:G46"/>
    <mergeCell ref="B49:G49"/>
    <mergeCell ref="A36:I36"/>
    <mergeCell ref="A35:J35"/>
    <mergeCell ref="C18:H18"/>
    <mergeCell ref="C19:H19"/>
    <mergeCell ref="C25:H25"/>
    <mergeCell ref="C26:H26"/>
    <mergeCell ref="A52:G52"/>
    <mergeCell ref="A42:I42"/>
    <mergeCell ref="A44:H44"/>
    <mergeCell ref="B45:G45"/>
    <mergeCell ref="B47:G47"/>
    <mergeCell ref="B50:G50"/>
    <mergeCell ref="B51:G51"/>
    <mergeCell ref="C1:I1"/>
    <mergeCell ref="B48:G48"/>
    <mergeCell ref="C4:H4"/>
    <mergeCell ref="C5:H5"/>
    <mergeCell ref="C6:H6"/>
    <mergeCell ref="C7:H7"/>
    <mergeCell ref="C8:H8"/>
    <mergeCell ref="A33:I33"/>
    <mergeCell ref="A40:I40"/>
    <mergeCell ref="A38:I38"/>
    <mergeCell ref="C27:H27"/>
    <mergeCell ref="C30:H30"/>
    <mergeCell ref="C31:H31"/>
    <mergeCell ref="C23:H23"/>
  </mergeCells>
  <printOptions horizontalCentered="1"/>
  <pageMargins left="0" right="0" top="0" bottom="0" header="0.5118110236220472" footer="0.5118110236220472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.</cp:lastModifiedBy>
  <cp:lastPrinted>2007-07-23T23:10:13Z</cp:lastPrinted>
  <dcterms:created xsi:type="dcterms:W3CDTF">2006-02-20T12:18:57Z</dcterms:created>
  <dcterms:modified xsi:type="dcterms:W3CDTF">2007-10-03T12:56:23Z</dcterms:modified>
  <cp:category/>
  <cp:version/>
  <cp:contentType/>
  <cp:contentStatus/>
</cp:coreProperties>
</file>